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/>
  <mc:AlternateContent xmlns:mc="http://schemas.openxmlformats.org/markup-compatibility/2006">
    <mc:Choice Requires="x15">
      <x15ac:absPath xmlns:x15ac="http://schemas.microsoft.com/office/spreadsheetml/2010/11/ac" url="/Users/tim/Documents/"/>
    </mc:Choice>
  </mc:AlternateContent>
  <xr:revisionPtr revIDLastSave="0" documentId="13_ncr:1_{364AA92B-F6B4-B04F-9844-266EC8C2BC9E}" xr6:coauthVersionLast="36" xr6:coauthVersionMax="36" xr10:uidLastSave="{00000000-0000-0000-0000-000000000000}"/>
  <bookViews>
    <workbookView xWindow="30080" yWindow="460" windowWidth="30080" windowHeight="167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A5" i="1" l="1"/>
  <c r="A6" i="1" s="1"/>
  <c r="A21" i="1" s="1"/>
  <c r="A22" i="1" s="1"/>
  <c r="A23" i="1" s="1"/>
  <c r="A35" i="1" l="1"/>
  <c r="A36" i="1" s="1"/>
  <c r="A29" i="1"/>
  <c r="A13" i="1"/>
  <c r="A30" i="1" l="1"/>
  <c r="A31" i="1" s="1"/>
  <c r="A38" i="1" s="1"/>
  <c r="A39" i="1" s="1"/>
  <c r="A14" i="1"/>
  <c r="A15" i="1" s="1"/>
  <c r="A16" i="1" s="1"/>
</calcChain>
</file>

<file path=xl/sharedStrings.xml><?xml version="1.0" encoding="utf-8"?>
<sst xmlns="http://schemas.openxmlformats.org/spreadsheetml/2006/main" count="44" uniqueCount="39">
  <si>
    <t>Income tax</t>
  </si>
  <si>
    <t>Dividend tax</t>
  </si>
  <si>
    <t>VAT</t>
  </si>
  <si>
    <t>Corporation tax</t>
  </si>
  <si>
    <t>Gross profit</t>
  </si>
  <si>
    <t>Student loan</t>
  </si>
  <si>
    <t>Scenario 1</t>
  </si>
  <si>
    <t>Scenario 2</t>
  </si>
  <si>
    <t>after employee SS</t>
  </si>
  <si>
    <t>After dividend tax</t>
  </si>
  <si>
    <t>after income tax</t>
  </si>
  <si>
    <t>After student loan</t>
  </si>
  <si>
    <t>Scenario 3</t>
  </si>
  <si>
    <t>Specified amount paid as salary, remainder as dividend</t>
  </si>
  <si>
    <t>after employer SS (This is the maximum theoretical salary)</t>
  </si>
  <si>
    <t>After employer SS</t>
  </si>
  <si>
    <t>Salary component</t>
  </si>
  <si>
    <t>Starting amount</t>
  </si>
  <si>
    <t>After income tax</t>
  </si>
  <si>
    <t>Gross Profit Margin</t>
  </si>
  <si>
    <t>Gross profit all paid as salary</t>
  </si>
  <si>
    <t>Gross Profit all paid as dividend</t>
  </si>
  <si>
    <t>% paid as salary, remainder as dividend. Use in Scenario 3</t>
  </si>
  <si>
    <t>Dividend component</t>
  </si>
  <si>
    <t>After corporation tax</t>
  </si>
  <si>
    <t>Sub-total (after salary and dividend taxes)</t>
  </si>
  <si>
    <t>Input your various taxes here</t>
  </si>
  <si>
    <t>After VAT</t>
  </si>
  <si>
    <t>Employer Social Security</t>
  </si>
  <si>
    <t>Employee Social Security</t>
  </si>
  <si>
    <t>NOTES</t>
  </si>
  <si>
    <t>Created by Tim Lai, email me: info@pointstobemade.com</t>
  </si>
  <si>
    <t>https://home.kpmg/xx/en/home/services/tax/tax-tools-and-resources/tax-rates-online/social-security-employer-tax-rates-table.html</t>
  </si>
  <si>
    <t>For Employer social security rates, see this link below</t>
  </si>
  <si>
    <t>For Employee social security rates, see this link below</t>
  </si>
  <si>
    <t>https://home.kpmg/xx/en/home/services/tax/tax-tools-and-resources/tax-rates-online/social-security-employee-tax-rates-table.html</t>
  </si>
  <si>
    <t>http://taxsummaries.pwc.com/ID/Value-added-tax-(VAT)-rates</t>
  </si>
  <si>
    <t>For VAT rates, see link below. (also check if you are operating in an industry with reduced VAT rate)</t>
  </si>
  <si>
    <t>This sheet assumes all the taxes are flat rates, but this can vary by country. If you are in a counry with marginal tax rates, then this sheet assumes the starting amount to fall entirely within one bracket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</si>
</sst>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b/>
      <sz val="1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1" fillId="0" borderId="0" xfId="0" applyFont="1" applyAlignment="1"/>
    <xf numFmtId="9" fontId="1" fillId="0" borderId="0" xfId="0" applyNumberFormat="1" applyFont="1" applyAlignment="1"/>
    <xf numFmtId="0" fontId="5" fillId="0" borderId="0" xfId="0" applyFont="1" applyAlignment="1"/>
    <xf numFmtId="0" fontId="4" fillId="0" borderId="0" xfId="0" applyFont="1" applyAlignment="1"/>
    <xf numFmtId="9" fontId="1" fillId="2" borderId="0" xfId="0" applyNumberFormat="1" applyFont="1" applyFill="1" applyAlignment="1"/>
    <xf numFmtId="10" fontId="2" fillId="2" borderId="0" xfId="0" applyNumberFormat="1" applyFont="1" applyFill="1" applyAlignment="1"/>
    <xf numFmtId="9" fontId="2" fillId="2" borderId="0" xfId="0" applyNumberFormat="1" applyFont="1" applyFill="1" applyAlignme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/>
    <xf numFmtId="4" fontId="0" fillId="0" borderId="0" xfId="0" applyNumberFormat="1" applyFont="1" applyAlignment="1"/>
    <xf numFmtId="4" fontId="1" fillId="0" borderId="0" xfId="0" applyNumberFormat="1" applyFont="1" applyAlignment="1"/>
    <xf numFmtId="4" fontId="1" fillId="0" borderId="0" xfId="0" applyNumberFormat="1" applyFont="1"/>
    <xf numFmtId="4" fontId="3" fillId="0" borderId="0" xfId="0" applyNumberFormat="1" applyFont="1" applyAlignment="1"/>
    <xf numFmtId="4" fontId="5" fillId="0" borderId="0" xfId="0" applyNumberFormat="1" applyFont="1" applyAlignment="1"/>
    <xf numFmtId="4" fontId="1" fillId="2" borderId="0" xfId="0" applyNumberFormat="1" applyFont="1" applyFill="1" applyAlignment="1"/>
    <xf numFmtId="0" fontId="7" fillId="0" borderId="0" xfId="0" applyFont="1" applyAlignment="1"/>
    <xf numFmtId="0" fontId="8" fillId="0" borderId="0" xfId="0" applyFont="1" applyAlignment="1"/>
    <xf numFmtId="0" fontId="0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9" fillId="0" borderId="0" xfId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xsummaries.pwc.com/ID/Value-added-tax-(VAT)-rates" TargetMode="External"/><Relationship Id="rId2" Type="http://schemas.openxmlformats.org/officeDocument/2006/relationships/hyperlink" Target="https://home.kpmg/xx/en/home/services/tax/tax-tools-and-resources/tax-rates-online/social-security-employee-tax-rates-table.html" TargetMode="External"/><Relationship Id="rId1" Type="http://schemas.openxmlformats.org/officeDocument/2006/relationships/hyperlink" Target="https://home.kpmg/xx/en/home/services/tax/tax-tools-and-resources/tax-rates-online/social-security-employer-tax-rates-tabl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9"/>
  <sheetViews>
    <sheetView tabSelected="1" topLeftCell="A9" workbookViewId="0">
      <selection activeCell="D19" sqref="D19"/>
    </sheetView>
  </sheetViews>
  <sheetFormatPr baseColWidth="10" defaultColWidth="14.5" defaultRowHeight="15.75" customHeight="1" x14ac:dyDescent="0.15"/>
  <cols>
    <col min="1" max="1" width="14.5" style="11"/>
    <col min="2" max="2" width="33.33203125" customWidth="1"/>
    <col min="4" max="4" width="22.6640625" customWidth="1"/>
    <col min="6" max="6" width="43.1640625" style="19" customWidth="1"/>
  </cols>
  <sheetData>
    <row r="1" spans="1:6" ht="15.75" customHeight="1" x14ac:dyDescent="0.15">
      <c r="D1" s="1"/>
      <c r="E1" s="2"/>
    </row>
    <row r="2" spans="1:6" ht="15.75" customHeight="1" x14ac:dyDescent="0.15">
      <c r="D2" s="18" t="s">
        <v>26</v>
      </c>
      <c r="E2" s="2"/>
    </row>
    <row r="3" spans="1:6" ht="15.75" customHeight="1" x14ac:dyDescent="0.15">
      <c r="D3" s="8" t="s">
        <v>0</v>
      </c>
      <c r="E3" s="5">
        <v>0.4</v>
      </c>
    </row>
    <row r="4" spans="1:6" ht="15.75" customHeight="1" x14ac:dyDescent="0.15">
      <c r="A4" s="16">
        <v>100</v>
      </c>
      <c r="B4" s="3" t="s">
        <v>17</v>
      </c>
      <c r="D4" s="8" t="s">
        <v>1</v>
      </c>
      <c r="E4" s="6">
        <v>0.32</v>
      </c>
    </row>
    <row r="5" spans="1:6" ht="15.75" customHeight="1" x14ac:dyDescent="0.15">
      <c r="A5" s="13">
        <f>A4/(1+E9)</f>
        <v>83.333333333333343</v>
      </c>
      <c r="B5" s="4" t="s">
        <v>27</v>
      </c>
      <c r="C5" s="2"/>
      <c r="D5" s="8" t="s">
        <v>3</v>
      </c>
      <c r="E5" s="5">
        <v>0.2</v>
      </c>
    </row>
    <row r="6" spans="1:6" ht="15.75" customHeight="1" x14ac:dyDescent="0.15">
      <c r="A6" s="13">
        <f>A5*E10</f>
        <v>25.000000000000004</v>
      </c>
      <c r="B6" s="1" t="s">
        <v>4</v>
      </c>
      <c r="D6" s="8" t="s">
        <v>5</v>
      </c>
      <c r="E6" s="5">
        <v>0.09</v>
      </c>
    </row>
    <row r="7" spans="1:6" ht="15.75" customHeight="1" x14ac:dyDescent="0.15">
      <c r="D7" s="9" t="s">
        <v>28</v>
      </c>
      <c r="E7" s="6">
        <v>0.13800000000000001</v>
      </c>
    </row>
    <row r="8" spans="1:6" ht="15.75" customHeight="1" x14ac:dyDescent="0.15">
      <c r="D8" s="9" t="s">
        <v>29</v>
      </c>
      <c r="E8" s="7">
        <v>0.11</v>
      </c>
    </row>
    <row r="9" spans="1:6" ht="15.75" customHeight="1" x14ac:dyDescent="0.15">
      <c r="D9" s="8" t="s">
        <v>2</v>
      </c>
      <c r="E9" s="5">
        <v>0.2</v>
      </c>
    </row>
    <row r="10" spans="1:6" ht="14" x14ac:dyDescent="0.15">
      <c r="A10" s="12"/>
      <c r="B10" s="1"/>
      <c r="D10" s="9" t="s">
        <v>19</v>
      </c>
      <c r="E10" s="5">
        <v>0.3</v>
      </c>
    </row>
    <row r="11" spans="1:6" ht="42" x14ac:dyDescent="0.15">
      <c r="A11" s="12"/>
      <c r="B11" s="1"/>
      <c r="D11" s="9" t="s">
        <v>22</v>
      </c>
      <c r="E11" s="5">
        <v>0.3</v>
      </c>
    </row>
    <row r="12" spans="1:6" ht="15.75" customHeight="1" x14ac:dyDescent="0.15">
      <c r="A12" s="14" t="s">
        <v>6</v>
      </c>
      <c r="B12" s="17" t="s">
        <v>20</v>
      </c>
    </row>
    <row r="13" spans="1:6" ht="15.75" customHeight="1" x14ac:dyDescent="0.15">
      <c r="A13" s="13">
        <f>A6*(1-E7)</f>
        <v>21.550000000000004</v>
      </c>
      <c r="B13" s="4" t="s">
        <v>14</v>
      </c>
    </row>
    <row r="14" spans="1:6" ht="15.75" customHeight="1" x14ac:dyDescent="0.15">
      <c r="A14" s="12">
        <f>(1-E8)*A13</f>
        <v>19.179500000000004</v>
      </c>
      <c r="B14" s="1" t="s">
        <v>8</v>
      </c>
    </row>
    <row r="15" spans="1:6" ht="15.75" customHeight="1" x14ac:dyDescent="0.15">
      <c r="A15" s="13">
        <f>(1-E3)*A13-(A13-A14)</f>
        <v>10.559500000000002</v>
      </c>
      <c r="B15" s="1" t="s">
        <v>10</v>
      </c>
      <c r="F15" s="20" t="s">
        <v>30</v>
      </c>
    </row>
    <row r="16" spans="1:6" ht="28" x14ac:dyDescent="0.15">
      <c r="A16" s="13">
        <f>A15-E6*A13</f>
        <v>8.620000000000001</v>
      </c>
      <c r="B16" s="1" t="s">
        <v>11</v>
      </c>
      <c r="F16" s="21" t="s">
        <v>31</v>
      </c>
    </row>
    <row r="17" spans="1:6" ht="15.75" customHeight="1" x14ac:dyDescent="0.15">
      <c r="F17" s="21"/>
    </row>
    <row r="18" spans="1:6" ht="56" x14ac:dyDescent="0.15">
      <c r="F18" s="21" t="s">
        <v>38</v>
      </c>
    </row>
    <row r="20" spans="1:6" ht="14" x14ac:dyDescent="0.15">
      <c r="A20" s="14" t="s">
        <v>7</v>
      </c>
      <c r="B20" s="17" t="s">
        <v>21</v>
      </c>
      <c r="F20" s="21" t="s">
        <v>33</v>
      </c>
    </row>
    <row r="21" spans="1:6" ht="15.75" customHeight="1" x14ac:dyDescent="0.15">
      <c r="A21" s="13">
        <f>A6*(1-E5)</f>
        <v>20.000000000000004</v>
      </c>
      <c r="B21" s="4" t="s">
        <v>24</v>
      </c>
      <c r="F21" s="22" t="s">
        <v>32</v>
      </c>
    </row>
    <row r="22" spans="1:6" ht="15.75" customHeight="1" x14ac:dyDescent="0.15">
      <c r="A22" s="13">
        <f>A21*(1-E4)</f>
        <v>13.600000000000001</v>
      </c>
      <c r="B22" s="1" t="s">
        <v>9</v>
      </c>
    </row>
    <row r="23" spans="1:6" ht="15.75" customHeight="1" x14ac:dyDescent="0.15">
      <c r="A23" s="13">
        <f>A22-E6*A21</f>
        <v>11.8</v>
      </c>
      <c r="B23" s="1" t="s">
        <v>11</v>
      </c>
      <c r="F23" s="21" t="s">
        <v>34</v>
      </c>
    </row>
    <row r="24" spans="1:6" ht="15.75" customHeight="1" x14ac:dyDescent="0.15">
      <c r="F24" s="22" t="s">
        <v>35</v>
      </c>
    </row>
    <row r="26" spans="1:6" ht="28" x14ac:dyDescent="0.15">
      <c r="F26" s="21" t="s">
        <v>37</v>
      </c>
    </row>
    <row r="27" spans="1:6" ht="15.75" customHeight="1" x14ac:dyDescent="0.15">
      <c r="A27" s="15" t="s">
        <v>12</v>
      </c>
      <c r="B27" s="3" t="s">
        <v>13</v>
      </c>
      <c r="F27" s="22" t="s">
        <v>36</v>
      </c>
    </row>
    <row r="28" spans="1:6" ht="15.75" customHeight="1" x14ac:dyDescent="0.15">
      <c r="A28" s="15" t="s">
        <v>16</v>
      </c>
      <c r="B28" s="3"/>
    </row>
    <row r="29" spans="1:6" ht="15.75" customHeight="1" x14ac:dyDescent="0.15">
      <c r="A29" s="11">
        <f>E11*A6*(1-E7)</f>
        <v>6.4650000000000007</v>
      </c>
      <c r="B29" s="4" t="s">
        <v>15</v>
      </c>
    </row>
    <row r="30" spans="1:6" ht="15.75" customHeight="1" x14ac:dyDescent="0.15">
      <c r="A30" s="11">
        <f>(1-E8)*A29</f>
        <v>5.7538500000000008</v>
      </c>
      <c r="B30" s="4" t="s">
        <v>8</v>
      </c>
    </row>
    <row r="31" spans="1:6" ht="15.75" customHeight="1" x14ac:dyDescent="0.15">
      <c r="A31" s="11">
        <f>(1-E3)*A29-(A29-A30)</f>
        <v>3.1678500000000005</v>
      </c>
      <c r="B31" s="10" t="s">
        <v>18</v>
      </c>
    </row>
    <row r="34" spans="1:2" ht="15.75" customHeight="1" x14ac:dyDescent="0.15">
      <c r="A34" s="15" t="s">
        <v>23</v>
      </c>
    </row>
    <row r="35" spans="1:2" ht="15.75" customHeight="1" x14ac:dyDescent="0.15">
      <c r="A35" s="11">
        <f>(1-E11)*A6*(1-E5)</f>
        <v>14</v>
      </c>
      <c r="B35" s="4" t="s">
        <v>24</v>
      </c>
    </row>
    <row r="36" spans="1:2" ht="15.75" customHeight="1" x14ac:dyDescent="0.15">
      <c r="A36" s="11">
        <f>A35*(1-E4)</f>
        <v>9.52</v>
      </c>
      <c r="B36" s="1" t="s">
        <v>9</v>
      </c>
    </row>
    <row r="38" spans="1:2" ht="15.75" customHeight="1" x14ac:dyDescent="0.15">
      <c r="A38" s="11">
        <f>A36+A31</f>
        <v>12.687850000000001</v>
      </c>
      <c r="B38" s="3" t="s">
        <v>25</v>
      </c>
    </row>
    <row r="39" spans="1:2" ht="15.75" customHeight="1" x14ac:dyDescent="0.15">
      <c r="A39" s="11">
        <f>A38*(1-E6)</f>
        <v>11.545943500000002</v>
      </c>
      <c r="B39" s="10" t="s">
        <v>11</v>
      </c>
    </row>
  </sheetData>
  <hyperlinks>
    <hyperlink ref="F21" r:id="rId1" xr:uid="{3DAF3B9A-3E44-7D42-A1BD-659CAFA6A8C4}"/>
    <hyperlink ref="F24" r:id="rId2" xr:uid="{5C0B6979-F4AD-1C4A-8C19-88BE5CCB8FDC}"/>
    <hyperlink ref="F27" r:id="rId3" xr:uid="{DBADD4CB-F5E7-2A4C-979B-64DC041A2EF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Tim Lai</cp:lastModifiedBy>
  <dcterms:modified xsi:type="dcterms:W3CDTF">2020-02-29T12:35:51Z</dcterms:modified>
</cp:coreProperties>
</file>